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238f338a439c466/Education Banking Consultants/Insignis Cash Management/New Enquiry Email Attachments/"/>
    </mc:Choice>
  </mc:AlternateContent>
  <xr:revisionPtr revIDLastSave="243" documentId="8_{F5833248-BAEC-7D46-8ACA-A5E07384A9D1}" xr6:coauthVersionLast="47" xr6:coauthVersionMax="47" xr10:uidLastSave="{7A113BB8-27E2-224D-ACC0-B412195E5377}"/>
  <bookViews>
    <workbookView xWindow="27840" yWindow="500" windowWidth="38520" windowHeight="22180" xr2:uid="{FF9EACFA-7A18-D940-91E6-0F7EF1F37011}"/>
  </bookViews>
  <sheets>
    <sheet name="Calc" sheetId="1" r:id="rId1"/>
  </sheets>
  <definedNames>
    <definedName name="_xlnm.Print_Area" localSheetId="0">Calc!$B$4:$P$34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F17" i="1"/>
  <c r="D9" i="1"/>
  <c r="D11" i="1" s="1"/>
  <c r="M10" i="1"/>
  <c r="L10" i="1" s="1"/>
  <c r="L11" i="1" s="1"/>
  <c r="L20" i="1"/>
  <c r="N18" i="1"/>
  <c r="N17" i="1"/>
  <c r="N16" i="1"/>
  <c r="N15" i="1"/>
  <c r="N14" i="1"/>
  <c r="F15" i="1"/>
  <c r="F16" i="1"/>
  <c r="F18" i="1"/>
  <c r="F14" i="1"/>
  <c r="N20" i="1" l="1"/>
  <c r="N23" i="1" s="1"/>
  <c r="F20" i="1"/>
  <c r="F23" i="1" s="1"/>
  <c r="N27" i="1" l="1"/>
</calcChain>
</file>

<file path=xl/sharedStrings.xml><?xml version="1.0" encoding="utf-8"?>
<sst xmlns="http://schemas.openxmlformats.org/spreadsheetml/2006/main" count="39" uniqueCount="30">
  <si>
    <t>Deposit</t>
  </si>
  <si>
    <t>95-day notice account</t>
  </si>
  <si>
    <t>12-month fixed term deposit</t>
  </si>
  <si>
    <t>Current Interest Rate</t>
  </si>
  <si>
    <t>Estimated Annual Return</t>
  </si>
  <si>
    <t>9-month fixed term deposit</t>
  </si>
  <si>
    <t>95-day notice account (or equivalent)</t>
  </si>
  <si>
    <t>Total Invested (including interest) after 1 year</t>
  </si>
  <si>
    <t>Returns you would achieve from a selection of Banks on our deposit platform*</t>
  </si>
  <si>
    <t>Returns you would achieve from a major high street Bank *</t>
  </si>
  <si>
    <t>32-Day Notice Account</t>
  </si>
  <si>
    <t>31-Day Notice Account</t>
  </si>
  <si>
    <t>Net available to deposit (after fee)</t>
  </si>
  <si>
    <t>Total on deposit</t>
  </si>
  <si>
    <t>Total Invested (including interest and net of fee) after 1 year</t>
  </si>
  <si>
    <t xml:space="preserve">Annual fee </t>
  </si>
  <si>
    <t>6 month fixed term deposit</t>
  </si>
  <si>
    <t>*Returns shown assume interest rates do not change and funds are left for 12-months in total.</t>
  </si>
  <si>
    <t>*Returns shown assume interest rates do not change and funds are left for 12-months in total. They are also net of the platform fee in order to provide an accurate comparison</t>
  </si>
  <si>
    <t>Annual Platform fee (0.10%)</t>
  </si>
  <si>
    <t>Example Returns based on a cash deposit portfolio (example rates are correct as at 31st March 2022)</t>
  </si>
  <si>
    <t>The Cash Deposit platform has the ability, in one year, to generate an extra</t>
  </si>
  <si>
    <t>Deposit (minimum £300,000)</t>
  </si>
  <si>
    <t>%</t>
  </si>
  <si>
    <t>Spread this figure over your choice of deposit products below</t>
  </si>
  <si>
    <t>Instructions:</t>
  </si>
  <si>
    <t>Deposit Value:</t>
  </si>
  <si>
    <t>1) Complete the amount of deposit on the Blue chart (The fee will automatically populate and the deposit figure for the example 'High Street Bank' will automatically populate)</t>
  </si>
  <si>
    <t>2) split your 'Net available to deposit' figure over your choice of example products on both charts (remembering not to make a fee deduction for the example 'High Street Bank'</t>
  </si>
  <si>
    <t>Tis is designed as a guide only. All calculations should be manually checked for accuracy.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</si>
</sst>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_);[Red]\(&quot;£&quot;#,##0\)"/>
    <numFmt numFmtId="8" formatCode="&quot;£&quot;#,##0.00_);[Red]\(&quot;£&quot;#,##0.00\)"/>
    <numFmt numFmtId="164" formatCode="&quot;£&quot;#,##0"/>
    <numFmt numFmtId="165" formatCode="0.000"/>
  </numFmts>
  <fonts count="6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6" fontId="1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right" vertical="center"/>
    </xf>
    <xf numFmtId="8" fontId="1" fillId="2" borderId="0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 wrapText="1"/>
    </xf>
    <xf numFmtId="6" fontId="1" fillId="0" borderId="0" xfId="0" applyNumberFormat="1" applyFont="1" applyFill="1" applyBorder="1" applyAlignment="1" applyProtection="1">
      <alignment horizontal="right" vertical="center"/>
      <protection locked="0"/>
    </xf>
    <xf numFmtId="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0" fontId="4" fillId="0" borderId="0" xfId="0" applyNumberFormat="1" applyFont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6" fontId="1" fillId="3" borderId="0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center" vertical="center" wrapText="1"/>
    </xf>
    <xf numFmtId="10" fontId="1" fillId="3" borderId="0" xfId="0" applyNumberFormat="1" applyFont="1" applyFill="1" applyBorder="1" applyAlignment="1">
      <alignment horizontal="right" vertical="center"/>
    </xf>
    <xf numFmtId="8" fontId="1" fillId="3" borderId="0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/>
    </xf>
    <xf numFmtId="8" fontId="1" fillId="2" borderId="1" xfId="0" applyNumberFormat="1" applyFont="1" applyFill="1" applyBorder="1" applyAlignment="1">
      <alignment horizontal="right" vertical="center"/>
    </xf>
    <xf numFmtId="8" fontId="2" fillId="2" borderId="12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8" fontId="1" fillId="3" borderId="1" xfId="0" applyNumberFormat="1" applyFont="1" applyFill="1" applyBorder="1" applyAlignment="1">
      <alignment horizontal="right" vertical="center"/>
    </xf>
    <xf numFmtId="8" fontId="2" fillId="3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8" fontId="5" fillId="3" borderId="4" xfId="0" applyNumberFormat="1" applyFont="1" applyFill="1" applyBorder="1" applyAlignment="1">
      <alignment horizontal="center" vertical="center"/>
    </xf>
    <xf numFmtId="8" fontId="5" fillId="3" borderId="6" xfId="0" applyNumberFormat="1" applyFont="1" applyFill="1" applyBorder="1" applyAlignment="1">
      <alignment horizontal="center" vertical="center"/>
    </xf>
    <xf numFmtId="8" fontId="5" fillId="3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3C0A7-5498-5A4C-8941-65BCBC48798A}">
  <sheetPr>
    <pageSetUpPr fitToPage="1"/>
  </sheetPr>
  <dimension ref="B3:Y42"/>
  <sheetViews>
    <sheetView showGridLines="0" tabSelected="1" workbookViewId="0">
      <selection activeCell="L9" sqref="L9"/>
    </sheetView>
  </sheetViews>
  <sheetFormatPr baseColWidth="10" defaultRowHeight="19" x14ac:dyDescent="0.2"/>
  <cols>
    <col min="1" max="2" width="10.83203125" style="5"/>
    <col min="3" max="3" width="36.5" style="5" customWidth="1"/>
    <col min="4" max="4" width="20.83203125" style="5" customWidth="1"/>
    <col min="5" max="5" width="13.5" style="5" customWidth="1"/>
    <col min="6" max="6" width="30.83203125" style="5" customWidth="1"/>
    <col min="7" max="7" width="10.83203125" style="5"/>
    <col min="8" max="8" width="22" style="5" customWidth="1"/>
    <col min="9" max="9" width="4" style="5" customWidth="1"/>
    <col min="10" max="10" width="10.83203125" style="5"/>
    <col min="11" max="11" width="36.5" style="5" customWidth="1"/>
    <col min="12" max="12" width="20.83203125" style="5" customWidth="1"/>
    <col min="13" max="13" width="13.5" style="5" customWidth="1"/>
    <col min="14" max="14" width="30.83203125" style="5" customWidth="1"/>
    <col min="15" max="15" width="10.83203125" style="5"/>
    <col min="16" max="16" width="22" style="5" customWidth="1"/>
    <col min="17" max="21" width="10.83203125" style="5"/>
    <col min="22" max="22" width="17.33203125" style="5" bestFit="1" customWidth="1"/>
    <col min="23" max="16384" width="10.83203125" style="5"/>
  </cols>
  <sheetData>
    <row r="3" spans="2:25" ht="20" thickBot="1" x14ac:dyDescent="0.25"/>
    <row r="4" spans="2:25" s="2" customFormat="1" x14ac:dyDescent="0.2">
      <c r="B4" s="8"/>
      <c r="C4" s="9"/>
      <c r="D4" s="9"/>
      <c r="E4" s="9"/>
      <c r="F4" s="9"/>
      <c r="G4" s="9"/>
      <c r="H4" s="10"/>
      <c r="I4" s="1"/>
      <c r="J4" s="32"/>
      <c r="K4" s="33"/>
      <c r="L4" s="33"/>
      <c r="M4" s="33"/>
      <c r="N4" s="33"/>
      <c r="O4" s="33"/>
      <c r="P4" s="34"/>
    </row>
    <row r="5" spans="2:25" s="2" customFormat="1" x14ac:dyDescent="0.2">
      <c r="B5" s="11"/>
      <c r="C5" s="12" t="s">
        <v>20</v>
      </c>
      <c r="D5" s="12"/>
      <c r="E5" s="12"/>
      <c r="F5" s="12"/>
      <c r="G5" s="12"/>
      <c r="H5" s="13"/>
      <c r="I5" s="1"/>
      <c r="J5" s="35"/>
      <c r="K5" s="36" t="s">
        <v>20</v>
      </c>
      <c r="L5" s="36"/>
      <c r="M5" s="36"/>
      <c r="N5" s="36"/>
      <c r="O5" s="36"/>
      <c r="P5" s="37"/>
      <c r="V5" s="6"/>
    </row>
    <row r="6" spans="2:25" s="2" customFormat="1" x14ac:dyDescent="0.2">
      <c r="B6" s="11"/>
      <c r="C6" s="12"/>
      <c r="D6" s="12"/>
      <c r="E6" s="12"/>
      <c r="F6" s="12"/>
      <c r="G6" s="12"/>
      <c r="H6" s="13"/>
      <c r="I6" s="1"/>
      <c r="J6" s="35"/>
      <c r="K6" s="36"/>
      <c r="L6" s="36"/>
      <c r="M6" s="36"/>
      <c r="N6" s="36"/>
      <c r="O6" s="36"/>
      <c r="P6" s="37"/>
      <c r="T6" s="29"/>
      <c r="U6" s="29"/>
      <c r="V6" s="30"/>
      <c r="W6" s="29"/>
      <c r="X6" s="29"/>
      <c r="Y6" s="29"/>
    </row>
    <row r="7" spans="2:25" s="2" customFormat="1" x14ac:dyDescent="0.2">
      <c r="B7" s="11"/>
      <c r="C7" s="12" t="s">
        <v>9</v>
      </c>
      <c r="D7" s="12"/>
      <c r="E7" s="12"/>
      <c r="F7" s="12"/>
      <c r="G7" s="12"/>
      <c r="H7" s="13"/>
      <c r="I7" s="1"/>
      <c r="J7" s="35"/>
      <c r="K7" s="36" t="s">
        <v>8</v>
      </c>
      <c r="L7" s="36"/>
      <c r="M7" s="36"/>
      <c r="N7" s="36"/>
      <c r="O7" s="36"/>
      <c r="P7" s="37"/>
      <c r="T7" s="29"/>
      <c r="U7" s="29"/>
      <c r="V7" s="30"/>
      <c r="W7" s="31"/>
      <c r="X7" s="29"/>
      <c r="Y7" s="29"/>
    </row>
    <row r="8" spans="2:25" ht="20" customHeight="1" x14ac:dyDescent="0.2">
      <c r="B8" s="14"/>
      <c r="C8" s="15"/>
      <c r="D8" s="15"/>
      <c r="E8" s="15"/>
      <c r="F8" s="15"/>
      <c r="G8" s="15"/>
      <c r="H8" s="16"/>
      <c r="I8" s="3"/>
      <c r="J8" s="38"/>
      <c r="K8" s="39"/>
      <c r="L8" s="39"/>
      <c r="M8" s="39"/>
      <c r="N8" s="39"/>
      <c r="O8" s="39"/>
      <c r="P8" s="40"/>
      <c r="T8" s="64"/>
      <c r="U8" s="64"/>
      <c r="V8" s="65"/>
      <c r="W8" s="66"/>
      <c r="X8" s="64"/>
      <c r="Y8" s="64"/>
    </row>
    <row r="9" spans="2:25" ht="22" customHeight="1" x14ac:dyDescent="0.2">
      <c r="B9" s="14"/>
      <c r="C9" s="15" t="s">
        <v>0</v>
      </c>
      <c r="D9" s="17">
        <f>L9</f>
        <v>4000000</v>
      </c>
      <c r="E9" s="15"/>
      <c r="F9" s="15"/>
      <c r="G9" s="15"/>
      <c r="H9" s="16"/>
      <c r="I9" s="3"/>
      <c r="J9" s="38"/>
      <c r="K9" s="39" t="s">
        <v>22</v>
      </c>
      <c r="L9" s="28">
        <v>4000000</v>
      </c>
      <c r="M9" s="39"/>
      <c r="N9" s="39"/>
      <c r="O9" s="39"/>
      <c r="P9" s="40"/>
      <c r="T9" s="64"/>
      <c r="U9" s="64"/>
      <c r="V9" s="65">
        <v>299999</v>
      </c>
      <c r="W9" s="64">
        <v>0.25</v>
      </c>
      <c r="X9" s="64"/>
      <c r="Y9" s="64"/>
    </row>
    <row r="10" spans="2:25" ht="22" customHeight="1" x14ac:dyDescent="0.2">
      <c r="B10" s="14"/>
      <c r="C10" s="15" t="s">
        <v>15</v>
      </c>
      <c r="D10" s="17">
        <v>0</v>
      </c>
      <c r="E10" s="15"/>
      <c r="F10" s="15"/>
      <c r="G10" s="15"/>
      <c r="H10" s="16"/>
      <c r="I10" s="3"/>
      <c r="J10" s="38"/>
      <c r="K10" s="39" t="s">
        <v>19</v>
      </c>
      <c r="L10" s="41">
        <f>(L9/100)*M10</f>
        <v>5000</v>
      </c>
      <c r="M10" s="42">
        <f>_xlfn.XLOOKUP(L9,V9:V13,W9:W13,0,1,1)</f>
        <v>0.125</v>
      </c>
      <c r="N10" s="36" t="s">
        <v>23</v>
      </c>
      <c r="O10" s="39"/>
      <c r="P10" s="40"/>
      <c r="T10" s="64"/>
      <c r="U10" s="64"/>
      <c r="V10" s="65">
        <v>999999</v>
      </c>
      <c r="W10" s="64">
        <v>0.2</v>
      </c>
      <c r="X10" s="64"/>
      <c r="Y10" s="64"/>
    </row>
    <row r="11" spans="2:25" ht="22" customHeight="1" x14ac:dyDescent="0.2">
      <c r="B11" s="14"/>
      <c r="C11" s="15" t="s">
        <v>12</v>
      </c>
      <c r="D11" s="17">
        <f>D9</f>
        <v>4000000</v>
      </c>
      <c r="E11" s="15"/>
      <c r="F11" s="15"/>
      <c r="G11" s="15"/>
      <c r="H11" s="16"/>
      <c r="I11" s="3"/>
      <c r="J11" s="38"/>
      <c r="K11" s="39" t="s">
        <v>12</v>
      </c>
      <c r="L11" s="41">
        <f>L9-L10</f>
        <v>3995000</v>
      </c>
      <c r="M11" s="36" t="s">
        <v>24</v>
      </c>
      <c r="N11" s="39"/>
      <c r="O11" s="39"/>
      <c r="P11" s="40"/>
      <c r="T11" s="64"/>
      <c r="U11" s="64"/>
      <c r="V11" s="65">
        <v>1999999</v>
      </c>
      <c r="W11" s="64">
        <v>0.15</v>
      </c>
      <c r="X11" s="64"/>
      <c r="Y11" s="64"/>
    </row>
    <row r="12" spans="2:25" ht="22" customHeight="1" x14ac:dyDescent="0.2">
      <c r="B12" s="14"/>
      <c r="C12" s="15"/>
      <c r="D12" s="15"/>
      <c r="E12" s="15"/>
      <c r="F12" s="15"/>
      <c r="G12" s="15"/>
      <c r="H12" s="16"/>
      <c r="I12" s="3"/>
      <c r="J12" s="38"/>
      <c r="K12" s="43"/>
      <c r="L12" s="41"/>
      <c r="M12" s="39"/>
      <c r="N12" s="39"/>
      <c r="O12" s="39"/>
      <c r="P12" s="40"/>
      <c r="T12" s="64"/>
      <c r="U12" s="64"/>
      <c r="V12" s="65">
        <v>4999999</v>
      </c>
      <c r="W12" s="64">
        <v>0.125</v>
      </c>
      <c r="X12" s="64"/>
      <c r="Y12" s="64"/>
    </row>
    <row r="13" spans="2:25" s="67" customFormat="1" ht="61" customHeight="1" x14ac:dyDescent="0.2">
      <c r="B13" s="18"/>
      <c r="C13" s="57"/>
      <c r="D13" s="57" t="s">
        <v>26</v>
      </c>
      <c r="E13" s="26" t="s">
        <v>3</v>
      </c>
      <c r="F13" s="26" t="s">
        <v>4</v>
      </c>
      <c r="G13" s="57"/>
      <c r="H13" s="19"/>
      <c r="I13" s="4"/>
      <c r="J13" s="54"/>
      <c r="K13" s="55"/>
      <c r="L13" s="55" t="s">
        <v>26</v>
      </c>
      <c r="M13" s="44" t="s">
        <v>3</v>
      </c>
      <c r="N13" s="44" t="s">
        <v>4</v>
      </c>
      <c r="O13" s="55"/>
      <c r="P13" s="45"/>
      <c r="T13" s="68"/>
      <c r="U13" s="68"/>
      <c r="V13" s="69">
        <v>10000000000</v>
      </c>
      <c r="W13" s="68">
        <v>0.1</v>
      </c>
      <c r="X13" s="68"/>
      <c r="Y13" s="68"/>
    </row>
    <row r="14" spans="2:25" x14ac:dyDescent="0.2">
      <c r="B14" s="14"/>
      <c r="C14" s="15" t="s">
        <v>10</v>
      </c>
      <c r="D14" s="27">
        <v>500000</v>
      </c>
      <c r="E14" s="20">
        <v>5.0000000000000001E-4</v>
      </c>
      <c r="F14" s="21">
        <f>D14*E14</f>
        <v>250</v>
      </c>
      <c r="G14" s="15"/>
      <c r="H14" s="16"/>
      <c r="I14" s="3"/>
      <c r="J14" s="38"/>
      <c r="K14" s="39" t="s">
        <v>11</v>
      </c>
      <c r="L14" s="27">
        <v>495000</v>
      </c>
      <c r="M14" s="46">
        <v>7.0000000000000001E-3</v>
      </c>
      <c r="N14" s="47">
        <f>L14*M14</f>
        <v>3465</v>
      </c>
      <c r="O14" s="39"/>
      <c r="P14" s="40"/>
      <c r="T14" s="64"/>
      <c r="U14" s="64"/>
      <c r="V14" s="65"/>
      <c r="W14" s="66"/>
      <c r="X14" s="64"/>
      <c r="Y14" s="64"/>
    </row>
    <row r="15" spans="2:25" x14ac:dyDescent="0.2">
      <c r="B15" s="14"/>
      <c r="C15" s="15" t="s">
        <v>1</v>
      </c>
      <c r="D15" s="27">
        <v>500000</v>
      </c>
      <c r="E15" s="20">
        <v>1E-3</v>
      </c>
      <c r="F15" s="21">
        <f t="shared" ref="F15:F18" si="0">D15*E15</f>
        <v>500</v>
      </c>
      <c r="G15" s="15"/>
      <c r="H15" s="16"/>
      <c r="I15" s="3"/>
      <c r="J15" s="38"/>
      <c r="K15" s="39" t="s">
        <v>6</v>
      </c>
      <c r="L15" s="27">
        <v>500000</v>
      </c>
      <c r="M15" s="46">
        <v>8.5000000000000006E-3</v>
      </c>
      <c r="N15" s="47">
        <f t="shared" ref="N15:N18" si="1">L15*M15</f>
        <v>4250</v>
      </c>
      <c r="O15" s="39"/>
      <c r="P15" s="40"/>
      <c r="T15" s="64"/>
      <c r="U15" s="64"/>
      <c r="V15" s="65"/>
      <c r="W15" s="66"/>
      <c r="X15" s="64"/>
      <c r="Y15" s="64"/>
    </row>
    <row r="16" spans="2:25" x14ac:dyDescent="0.2">
      <c r="B16" s="14"/>
      <c r="C16" s="15" t="s">
        <v>16</v>
      </c>
      <c r="D16" s="27">
        <v>500000</v>
      </c>
      <c r="E16" s="20">
        <v>3.0000000000000001E-3</v>
      </c>
      <c r="F16" s="21">
        <f t="shared" si="0"/>
        <v>1500</v>
      </c>
      <c r="G16" s="15"/>
      <c r="H16" s="16"/>
      <c r="I16" s="3"/>
      <c r="J16" s="38"/>
      <c r="K16" s="39" t="s">
        <v>16</v>
      </c>
      <c r="L16" s="27">
        <v>500000</v>
      </c>
      <c r="M16" s="46">
        <v>1.3899999999999999E-2</v>
      </c>
      <c r="N16" s="47">
        <f t="shared" si="1"/>
        <v>6950</v>
      </c>
      <c r="O16" s="39"/>
      <c r="P16" s="40"/>
      <c r="T16" s="64"/>
      <c r="U16" s="64"/>
      <c r="V16" s="65"/>
      <c r="W16" s="66"/>
      <c r="X16" s="64"/>
      <c r="Y16" s="64"/>
    </row>
    <row r="17" spans="2:25" x14ac:dyDescent="0.2">
      <c r="B17" s="14"/>
      <c r="C17" s="15" t="s">
        <v>5</v>
      </c>
      <c r="D17" s="27">
        <v>500000</v>
      </c>
      <c r="E17" s="20">
        <v>3.5000000000000001E-3</v>
      </c>
      <c r="F17" s="21">
        <f t="shared" si="0"/>
        <v>1750</v>
      </c>
      <c r="G17" s="15"/>
      <c r="H17" s="16"/>
      <c r="I17" s="3"/>
      <c r="J17" s="38"/>
      <c r="K17" s="39" t="s">
        <v>5</v>
      </c>
      <c r="L17" s="27">
        <v>500000</v>
      </c>
      <c r="M17" s="46">
        <v>1.66E-2</v>
      </c>
      <c r="N17" s="47">
        <f t="shared" si="1"/>
        <v>8300</v>
      </c>
      <c r="O17" s="39"/>
      <c r="P17" s="40"/>
      <c r="T17" s="64"/>
      <c r="U17" s="64"/>
      <c r="V17" s="65"/>
      <c r="W17" s="64"/>
      <c r="X17" s="64"/>
      <c r="Y17" s="64"/>
    </row>
    <row r="18" spans="2:25" x14ac:dyDescent="0.2">
      <c r="B18" s="14"/>
      <c r="C18" s="15" t="s">
        <v>2</v>
      </c>
      <c r="D18" s="27">
        <v>2000000</v>
      </c>
      <c r="E18" s="20">
        <v>4.0000000000000001E-3</v>
      </c>
      <c r="F18" s="21">
        <f t="shared" si="0"/>
        <v>8000</v>
      </c>
      <c r="G18" s="15"/>
      <c r="H18" s="16"/>
      <c r="I18" s="3"/>
      <c r="J18" s="38"/>
      <c r="K18" s="39" t="s">
        <v>2</v>
      </c>
      <c r="L18" s="27">
        <v>2000000</v>
      </c>
      <c r="M18" s="46">
        <v>1.9800000000000002E-2</v>
      </c>
      <c r="N18" s="47">
        <f t="shared" si="1"/>
        <v>39600</v>
      </c>
      <c r="O18" s="39"/>
      <c r="P18" s="40"/>
      <c r="T18" s="64"/>
      <c r="U18" s="64"/>
      <c r="V18" s="65"/>
      <c r="W18" s="64"/>
      <c r="X18" s="64"/>
      <c r="Y18" s="64"/>
    </row>
    <row r="19" spans="2:25" x14ac:dyDescent="0.2">
      <c r="B19" s="14"/>
      <c r="C19" s="15"/>
      <c r="D19" s="15"/>
      <c r="E19" s="15"/>
      <c r="F19" s="58"/>
      <c r="G19" s="15"/>
      <c r="H19" s="16"/>
      <c r="I19" s="3"/>
      <c r="J19" s="38"/>
      <c r="K19" s="39"/>
      <c r="L19" s="39"/>
      <c r="M19" s="39"/>
      <c r="N19" s="61"/>
      <c r="O19" s="39"/>
      <c r="P19" s="40"/>
      <c r="V19" s="7"/>
    </row>
    <row r="20" spans="2:25" ht="20" thickBot="1" x14ac:dyDescent="0.25">
      <c r="B20" s="14"/>
      <c r="C20" s="15" t="s">
        <v>13</v>
      </c>
      <c r="D20" s="17">
        <f>SUM(D14:D19)</f>
        <v>4000000</v>
      </c>
      <c r="E20" s="15"/>
      <c r="F20" s="59">
        <f>SUM(F14:F19)</f>
        <v>12000</v>
      </c>
      <c r="G20" s="15"/>
      <c r="H20" s="16"/>
      <c r="I20" s="3"/>
      <c r="J20" s="38"/>
      <c r="K20" s="39" t="s">
        <v>13</v>
      </c>
      <c r="L20" s="41">
        <f>SUM(L14:L19)</f>
        <v>3995000</v>
      </c>
      <c r="M20" s="39"/>
      <c r="N20" s="62">
        <f>SUM(N14:N19)</f>
        <v>62565</v>
      </c>
      <c r="O20" s="39"/>
      <c r="P20" s="40"/>
      <c r="V20" s="7"/>
    </row>
    <row r="21" spans="2:25" ht="20" thickTop="1" x14ac:dyDescent="0.2">
      <c r="B21" s="14"/>
      <c r="C21" s="15"/>
      <c r="D21" s="15"/>
      <c r="E21" s="15"/>
      <c r="F21" s="58"/>
      <c r="G21" s="15"/>
      <c r="H21" s="16"/>
      <c r="I21" s="3"/>
      <c r="J21" s="38"/>
      <c r="K21" s="39"/>
      <c r="L21" s="39"/>
      <c r="M21" s="39"/>
      <c r="N21" s="61"/>
      <c r="O21" s="39"/>
      <c r="P21" s="40"/>
      <c r="V21" s="7"/>
    </row>
    <row r="22" spans="2:25" ht="20" thickBot="1" x14ac:dyDescent="0.25">
      <c r="B22" s="14"/>
      <c r="C22" s="15"/>
      <c r="D22" s="15"/>
      <c r="E22" s="15"/>
      <c r="F22" s="58"/>
      <c r="G22" s="15"/>
      <c r="H22" s="16"/>
      <c r="I22" s="3"/>
      <c r="J22" s="38"/>
      <c r="K22" s="39"/>
      <c r="L22" s="39"/>
      <c r="M22" s="39"/>
      <c r="N22" s="61"/>
      <c r="O22" s="39"/>
      <c r="P22" s="40"/>
      <c r="V22" s="7"/>
    </row>
    <row r="23" spans="2:25" ht="20" thickBot="1" x14ac:dyDescent="0.25">
      <c r="B23" s="14"/>
      <c r="C23" s="77" t="s">
        <v>7</v>
      </c>
      <c r="D23" s="78"/>
      <c r="E23" s="22"/>
      <c r="F23" s="60">
        <f>D9+F20</f>
        <v>4012000</v>
      </c>
      <c r="G23" s="15"/>
      <c r="H23" s="16"/>
      <c r="I23" s="3"/>
      <c r="J23" s="38"/>
      <c r="K23" s="48" t="s">
        <v>14</v>
      </c>
      <c r="L23" s="49"/>
      <c r="M23" s="50"/>
      <c r="N23" s="63">
        <f>L11+N20</f>
        <v>4057565</v>
      </c>
      <c r="O23" s="39"/>
      <c r="P23" s="40"/>
      <c r="V23" s="7"/>
    </row>
    <row r="24" spans="2:25" x14ac:dyDescent="0.2">
      <c r="B24" s="14"/>
      <c r="C24" s="15"/>
      <c r="D24" s="15"/>
      <c r="E24" s="15"/>
      <c r="F24" s="15"/>
      <c r="G24" s="15"/>
      <c r="H24" s="16"/>
      <c r="I24" s="3"/>
      <c r="J24" s="38"/>
      <c r="K24" s="39"/>
      <c r="L24" s="39"/>
      <c r="M24" s="39"/>
      <c r="N24" s="39"/>
      <c r="O24" s="39"/>
      <c r="P24" s="40"/>
      <c r="V24" s="7"/>
    </row>
    <row r="25" spans="2:25" x14ac:dyDescent="0.2">
      <c r="B25" s="14"/>
      <c r="C25" s="15"/>
      <c r="D25" s="15"/>
      <c r="E25" s="15"/>
      <c r="F25" s="15"/>
      <c r="G25" s="15"/>
      <c r="H25" s="16"/>
      <c r="I25" s="3"/>
      <c r="J25" s="38"/>
      <c r="K25" s="39"/>
      <c r="L25" s="39"/>
      <c r="M25" s="39"/>
      <c r="N25" s="39"/>
      <c r="O25" s="39"/>
      <c r="P25" s="40"/>
      <c r="V25" s="7"/>
    </row>
    <row r="26" spans="2:25" ht="20" thickBot="1" x14ac:dyDescent="0.25">
      <c r="B26" s="14"/>
      <c r="C26" s="15"/>
      <c r="D26" s="15"/>
      <c r="E26" s="15"/>
      <c r="F26" s="15"/>
      <c r="G26" s="15"/>
      <c r="H26" s="16"/>
      <c r="I26" s="3"/>
      <c r="J26" s="38"/>
      <c r="K26" s="39"/>
      <c r="L26" s="39"/>
      <c r="M26" s="39"/>
      <c r="N26" s="39"/>
      <c r="O26" s="39"/>
      <c r="P26" s="40"/>
      <c r="V26" s="7"/>
    </row>
    <row r="27" spans="2:25" ht="16" customHeight="1" x14ac:dyDescent="0.2">
      <c r="B27" s="14"/>
      <c r="C27" s="15"/>
      <c r="D27" s="15"/>
      <c r="E27" s="15"/>
      <c r="F27" s="15"/>
      <c r="G27" s="15"/>
      <c r="H27" s="16"/>
      <c r="I27" s="3"/>
      <c r="J27" s="38"/>
      <c r="K27" s="70" t="s">
        <v>21</v>
      </c>
      <c r="L27" s="71"/>
      <c r="M27" s="71"/>
      <c r="N27" s="79">
        <f>N23-F23</f>
        <v>45565</v>
      </c>
      <c r="O27" s="39"/>
      <c r="P27" s="40"/>
      <c r="V27" s="7"/>
    </row>
    <row r="28" spans="2:25" x14ac:dyDescent="0.2">
      <c r="B28" s="14"/>
      <c r="C28" s="15"/>
      <c r="D28" s="15"/>
      <c r="E28" s="15"/>
      <c r="F28" s="15"/>
      <c r="G28" s="15"/>
      <c r="H28" s="16"/>
      <c r="I28" s="3"/>
      <c r="J28" s="38"/>
      <c r="K28" s="72"/>
      <c r="L28" s="73"/>
      <c r="M28" s="73"/>
      <c r="N28" s="80"/>
      <c r="O28" s="39"/>
      <c r="P28" s="40"/>
      <c r="V28" s="7"/>
    </row>
    <row r="29" spans="2:25" ht="20" thickBot="1" x14ac:dyDescent="0.25">
      <c r="B29" s="14"/>
      <c r="C29" s="15"/>
      <c r="D29" s="15"/>
      <c r="E29" s="15"/>
      <c r="F29" s="15"/>
      <c r="G29" s="15"/>
      <c r="H29" s="16"/>
      <c r="I29" s="3"/>
      <c r="J29" s="38"/>
      <c r="K29" s="74"/>
      <c r="L29" s="75"/>
      <c r="M29" s="75"/>
      <c r="N29" s="81"/>
      <c r="O29" s="39"/>
      <c r="P29" s="40"/>
      <c r="V29" s="7"/>
    </row>
    <row r="30" spans="2:25" x14ac:dyDescent="0.2">
      <c r="B30" s="14"/>
      <c r="C30" s="15"/>
      <c r="D30" s="15"/>
      <c r="E30" s="15"/>
      <c r="F30" s="15"/>
      <c r="G30" s="15"/>
      <c r="H30" s="16"/>
      <c r="I30" s="3"/>
      <c r="J30" s="38"/>
      <c r="K30" s="39"/>
      <c r="L30" s="39"/>
      <c r="M30" s="39"/>
      <c r="N30" s="39"/>
      <c r="O30" s="39"/>
      <c r="P30" s="40"/>
      <c r="V30" s="7"/>
    </row>
    <row r="31" spans="2:25" x14ac:dyDescent="0.2">
      <c r="B31" s="14"/>
      <c r="C31" s="15"/>
      <c r="D31" s="15"/>
      <c r="E31" s="15"/>
      <c r="F31" s="15"/>
      <c r="G31" s="15"/>
      <c r="H31" s="16"/>
      <c r="I31" s="3"/>
      <c r="J31" s="38"/>
      <c r="K31" s="39"/>
      <c r="L31" s="39"/>
      <c r="M31" s="39"/>
      <c r="N31" s="39"/>
      <c r="O31" s="39"/>
      <c r="P31" s="40"/>
      <c r="V31" s="7"/>
    </row>
    <row r="32" spans="2:25" ht="46" customHeight="1" x14ac:dyDescent="0.2">
      <c r="B32" s="14"/>
      <c r="C32" s="76" t="s">
        <v>17</v>
      </c>
      <c r="D32" s="76"/>
      <c r="E32" s="76"/>
      <c r="F32" s="76"/>
      <c r="G32" s="15"/>
      <c r="H32" s="16"/>
      <c r="I32" s="3"/>
      <c r="J32" s="38"/>
      <c r="K32" s="73" t="s">
        <v>18</v>
      </c>
      <c r="L32" s="73"/>
      <c r="M32" s="73"/>
      <c r="N32" s="73"/>
      <c r="O32" s="39"/>
      <c r="P32" s="40"/>
      <c r="V32" s="7"/>
    </row>
    <row r="33" spans="2:22" ht="18" customHeight="1" x14ac:dyDescent="0.2">
      <c r="B33" s="14"/>
      <c r="C33" s="15"/>
      <c r="D33" s="15"/>
      <c r="E33" s="15"/>
      <c r="F33" s="15"/>
      <c r="G33" s="15"/>
      <c r="H33" s="16"/>
      <c r="I33" s="3"/>
      <c r="J33" s="38"/>
      <c r="K33" s="73"/>
      <c r="L33" s="73"/>
      <c r="M33" s="73"/>
      <c r="N33" s="73"/>
      <c r="O33" s="39"/>
      <c r="P33" s="40"/>
      <c r="V33" s="7"/>
    </row>
    <row r="34" spans="2:22" ht="20" thickBot="1" x14ac:dyDescent="0.25">
      <c r="B34" s="23"/>
      <c r="C34" s="24"/>
      <c r="D34" s="24"/>
      <c r="E34" s="24"/>
      <c r="F34" s="24"/>
      <c r="G34" s="24"/>
      <c r="H34" s="25"/>
      <c r="I34" s="3"/>
      <c r="J34" s="51"/>
      <c r="K34" s="56"/>
      <c r="L34" s="56"/>
      <c r="M34" s="56"/>
      <c r="N34" s="56"/>
      <c r="O34" s="52"/>
      <c r="P34" s="53"/>
      <c r="V34" s="7"/>
    </row>
    <row r="35" spans="2:22" x14ac:dyDescent="0.2">
      <c r="V35" s="7"/>
    </row>
    <row r="36" spans="2:22" x14ac:dyDescent="0.2">
      <c r="C36" s="5" t="s">
        <v>29</v>
      </c>
      <c r="V36" s="7"/>
    </row>
    <row r="37" spans="2:22" ht="20" customHeight="1" x14ac:dyDescent="0.2">
      <c r="C37" s="5" t="s">
        <v>25</v>
      </c>
      <c r="V37" s="7"/>
    </row>
    <row r="38" spans="2:22" x14ac:dyDescent="0.2">
      <c r="C38" s="5" t="s">
        <v>27</v>
      </c>
      <c r="V38" s="7"/>
    </row>
    <row r="39" spans="2:22" x14ac:dyDescent="0.2">
      <c r="C39" s="5" t="s">
        <v>28</v>
      </c>
      <c r="V39" s="7"/>
    </row>
    <row r="40" spans="2:22" x14ac:dyDescent="0.2">
      <c r="V40" s="7"/>
    </row>
    <row r="41" spans="2:22" x14ac:dyDescent="0.2">
      <c r="V41" s="7"/>
    </row>
    <row r="42" spans="2:22" x14ac:dyDescent="0.2">
      <c r="V42" s="7"/>
    </row>
  </sheetData>
  <sheetProtection sheet="1" objects="1" scenarios="1" selectLockedCells="1"/>
  <mergeCells count="5">
    <mergeCell ref="K27:M29"/>
    <mergeCell ref="K32:N33"/>
    <mergeCell ref="C32:F32"/>
    <mergeCell ref="C23:D23"/>
    <mergeCell ref="N27:N29"/>
  </mergeCells>
  <pageMargins left="0.7" right="0.7" top="0.75" bottom="0.75" header="0.3" footer="0.3"/>
  <pageSetup paperSize="9" scale="5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</vt:lpstr>
      <vt:lpstr>Calc!Print_Area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Buss</dc:creator>
  <cp:lastModifiedBy>Ian Buss</cp:lastModifiedBy>
  <cp:lastPrinted>2022-04-01T17:23:58Z</cp:lastPrinted>
  <dcterms:created xsi:type="dcterms:W3CDTF">2022-04-01T16:33:41Z</dcterms:created>
  <dcterms:modified xsi:type="dcterms:W3CDTF">2022-04-20T14:03:55Z</dcterms:modified>
</cp:coreProperties>
</file>